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469bbb1a3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stigation" sheetId="1" r:id="Ra8146e51714a4945"/>
    <x:sheet xmlns:r="http://schemas.openxmlformats.org/officeDocument/2006/relationships" name="Records" sheetId="2" r:id="R7c8d13944c1146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"/>
    <x:numFmt numFmtId="202" formatCode="0.0000"/>
  </x:numFmts>
  <x:fonts count="4">
    <x:font>
      <x:sz val="11"/>
      <x:name val="Carlito"/>
    </x:font>
    <x:font>
      <x:sz val="11"/>
      <x:color rgb="FF17232D"/>
      <x:name val="Arial"/>
    </x:font>
    <x:font>
      <x:b/>
      <x:sz val="16"/>
      <x:color rgb="FF17232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0BE"/>
      </x:patternFill>
    </x:fill>
    <x:fill>
      <x:patternFill patternType="solid">
        <x:fgColor rgb="FF203747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7db47740f4eec" /><Relationship Type="http://schemas.openxmlformats.org/officeDocument/2006/relationships/theme" Target="/xl/theme/theme1.xml" Id="Rea56930b5cb04120" /><Relationship Type="http://schemas.openxmlformats.org/officeDocument/2006/relationships/sharedStrings" Target="/xl/sharedStrings.xml" Id="R5ace851384204391" /><Relationship Type="http://schemas.openxmlformats.org/officeDocument/2006/relationships/worksheet" Target="/xl/worksheets/sheet1.xml" Id="Ra8146e51714a4945" /><Relationship Type="http://schemas.openxmlformats.org/officeDocument/2006/relationships/worksheet" Target="/xl/worksheets/sheet2.xml" Id="R7c8d13944c11467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1f6ab438d704c1d" /></Relationships>
</file>

<file path=xl/drawings/charts/chart1.xml><?xml version="1.0" encoding="utf-8"?>
<c:chartSpace xmlns:a="http://schemas.openxmlformats.org/drawingml/2006/main" xmlns:c="http://schemas.openxmlformats.org/drawingml/2006/chart">
  <c:lang val="en-US"/>
  <c:roundedCorners val="0"/>
  <c:chart>
    <c:title>
      <c:tx>
        <c:rich>
          <a:bodyPr/>
          <a:lstStyle/>
          <a:p>
            <a:r>
              <a:rPr sz="1050">
                <a:latin typeface="Arial"/>
                <a:ea typeface="Arial"/>
                <a:cs typeface="Arial"/>
              </a:rPr>
              <a:t>All recorded deliveries</a:t>
            </a:r>
          </a:p>
        </c:rich>
      </c:tx>
      <c:overlay val="0"/>
      <c:txPr>
        <a:bodyPr anchorCtr="1"/>
        <a:lstStyle/>
        <a:p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marker"/>
        <c:ser>
          <c:idx val="0"/>
          <c:order val="0"/>
          <c:tx>
            <c:v>Observed duration / min</c:v>
          </c:tx>
          <c:spPr>
            <a:solidFill>
              <a:srgbClr val="497EA2"/>
            </a:solidFill>
          </c:spPr>
          <c:xVal>
            <c:numRef>
              <c:f>'Records'!$B$6:$B$12</c:f>
              <c:numCache>
                <c:formatCode>0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8</c:v>
                </c:pt>
              </c:numCache>
            </c:numRef>
          </c:xVal>
          <c:yVal>
            <c:numRef>
              <c:f>'Records'!$C$6:$C$12</c:f>
              <c:numCache>
                <c:formatCode>0</c:formatCode>
                <c:ptCount val="7"/>
                <c:pt idx="0">
                  <c:v>14</c:v>
                </c:pt>
                <c:pt idx="1">
                  <c:v>16</c:v>
                </c:pt>
                <c:pt idx="2">
                  <c:v>24</c:v>
                </c:pt>
                <c:pt idx="3">
                  <c:v>29</c:v>
                </c:pt>
                <c:pt idx="4">
                  <c:v>31</c:v>
                </c:pt>
                <c:pt idx="5">
                  <c:v>39</c:v>
                </c:pt>
                <c:pt idx="6">
                  <c:v>55</c:v>
                </c:pt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t>Duration / min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t>Distance / km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</c:chart>
  <c:spPr>
    <a:ln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17</xdr:row>
      <xdr:rowOff>0</xdr:rowOff>
    </xdr:from>
    <xdr:to>
      <xdr:col>6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1f6ab438d704c1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21ae864d212423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6" hidden="0" customWidth="1"/>
    <x:col min="3" max="3" width="18" hidden="0" customWidth="1"/>
    <x:col min="4" max="4" width="12" hidden="0" customWidth="1"/>
    <x:col min="5" max="5" width="15" hidden="0" customWidth="1"/>
    <x:col min="6" max="6" width="16" hidden="0" customWidth="1"/>
    <x:col min="7" max="7" width="3" hidden="0" customWidth="1"/>
    <x:col min="8" max="8" width="26" hidden="0" customWidth="1"/>
    <x:col min="9" max="9" width="18" hidden="0" customWidth="1"/>
    <x:col min="10" max="10" width="16" hidden="0" customWidth="1"/>
    <x:col min="11" max="11" width="1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4" customHeight="1">
      <x:c r="A2" s="2" t="str">
        <x:v>Bivariate investigation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1" t="str">
        <x:v>Scope:</x:v>
      </x:c>
      <x:c r="B3" s="3" t="n">
        <x:v>1</x:v>
      </x:c>
      <x:c r="C3" s="1" t="str">
        <x:f>IF(B3=1,"All recorded","Routine only")</x:f>
        <x:v>All recorded</x:v>
      </x:c>
      <x:c r="D3" s="1" t="str">
        <x:v>1 = all recorded; 2 = routine only</x:v>
      </x:c>
      <x:c r="E3" s="1"/>
      <x:c r="F3" s="1"/>
      <x:c r="G3" s="1"/>
      <x:c r="H3" s="1"/>
      <x:c r="I3" s="1"/>
      <x:c r="J3" s="1"/>
      <x:c r="K3" s="1"/>
    </x:row>
    <x:row r="4" ht="24" customHeight="1">
      <x:c r="A4" s="1" t="str">
        <x:v>Prediction distance / km</x:v>
      </x:c>
      <x:c r="B4" s="1"/>
      <x:c r="C4" s="3" t="n">
        <x:v>9</x:v>
      </x:c>
      <x:c r="D4" s="1" t="str">
        <x:v>Predicted minutes</x:v>
      </x:c>
      <x:c r="E4" s="1"/>
      <x:c r="F4" s="4" t="n">
        <x:f>IF(ISNUMBER(C4),IF(I13=0,"No varying x",I16+I15*C4),"Enter distance")</x:f>
        <x:v>34.96370967741935</x:v>
      </x:c>
      <x:c r="G4" s="1"/>
      <x:c r="H4" s="1"/>
      <x:c r="I4" s="1"/>
      <x:c r="J4" s="1"/>
      <x:c r="K4" s="1"/>
    </x:row>
    <x:row r="5" ht="24" customHeight="1">
      <x:c r="A5" s="1" t="str">
        <x:v>Yellow cells are inputs. Predictions do not replace measurements.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24" customHeight="1">
      <x:c r="A7" s="7" t="str">
        <x:v>ID</x:v>
      </x:c>
      <x:c r="B7" s="7" t="str">
        <x:v>Distance / km</x:v>
      </x:c>
      <x:c r="C7" s="7" t="str">
        <x:v>Observed min</x:v>
      </x:c>
      <x:c r="D7" s="7" t="str">
        <x:v>Included</x:v>
      </x:c>
      <x:c r="E7" s="7" t="str">
        <x:v>Included x²</x:v>
      </x:c>
      <x:c r="F7" s="7" t="str">
        <x:v>Included xy</x:v>
      </x:c>
      <x:c r="G7" s="1"/>
      <x:c r="H7" s="7" t="str">
        <x:v>Fit calculation</x:v>
      </x:c>
      <x:c r="I7" s="7" t="str">
        <x:v>Value</x:v>
      </x:c>
      <x:c r="J7" s="1"/>
      <x:c r="K7" s="1"/>
    </x:row>
    <x:row r="8" ht="24" customHeight="1">
      <x:c r="A8" s="1" t="str">
        <x:f>'Records'!A6</x:f>
        <x:v>A</x:v>
      </x:c>
      <x:c r="B8" s="8" t="n">
        <x:f>'Records'!B6</x:f>
        <x:v>2</x:v>
      </x:c>
      <x:c r="C8" s="8" t="n">
        <x:f>IF(ISBLANK('Records'!C6),"",'Records'!C6)</x:f>
        <x:v>14</x:v>
      </x:c>
      <x:c r="D8" s="8" t="n">
        <x:f>IF(ISNUMBER(C8),IF($B$3=1,1,IF('Records'!D6="Routine",1,0)),0)</x:f>
        <x:v>1</x:v>
      </x:c>
      <x:c r="E8" s="8" t="n">
        <x:f>D8*B8^2</x:f>
        <x:v>4</x:v>
      </x:c>
      <x:c r="F8" s="8" t="n">
        <x:f>IF(ISNUMBER(C8),D8*B8*C8,0)</x:f>
        <x:v>28</x:v>
      </x:c>
      <x:c r="G8" s="1"/>
      <x:c r="H8" s="1" t="str">
        <x:v>Included pairs</x:v>
      </x:c>
      <x:c r="I8" s="8" t="n">
        <x:f>SUM(D8:D15)</x:f>
        <x:v>7</x:v>
      </x:c>
      <x:c r="J8" s="1"/>
      <x:c r="K8" s="1"/>
    </x:row>
    <x:row r="9" ht="24" customHeight="1">
      <x:c r="A9" s="1" t="str">
        <x:f>'Records'!A7</x:f>
        <x:v>B</x:v>
      </x:c>
      <x:c r="B9" s="8" t="n">
        <x:f>'Records'!B7</x:f>
        <x:v>4</x:v>
      </x:c>
      <x:c r="C9" s="8" t="n">
        <x:f>IF(ISBLANK('Records'!C7),"",'Records'!C7)</x:f>
        <x:v>16</x:v>
      </x:c>
      <x:c r="D9" s="8" t="n">
        <x:f>IF(ISNUMBER(C9),IF($B$3=1,1,IF('Records'!D7="Routine",1,0)),0)</x:f>
        <x:v>1</x:v>
      </x:c>
      <x:c r="E9" s="8" t="n">
        <x:f>D9*B9^2</x:f>
        <x:v>16</x:v>
      </x:c>
      <x:c r="F9" s="8" t="n">
        <x:f>IF(ISNUMBER(C9),D9*B9*C9,0)</x:f>
        <x:v>64</x:v>
      </x:c>
      <x:c r="G9" s="1"/>
      <x:c r="H9" s="1" t="str">
        <x:v>Sum x</x:v>
      </x:c>
      <x:c r="I9" s="8" t="n">
        <x:f>SUMPRODUCT(B8:B15,D8:D15)</x:f>
        <x:v>50</x:v>
      </x:c>
      <x:c r="J9" s="1"/>
      <x:c r="K9" s="1"/>
    </x:row>
    <x:row r="10" ht="24" customHeight="1">
      <x:c r="A10" s="1" t="str">
        <x:f>'Records'!A8</x:f>
        <x:v>C</x:v>
      </x:c>
      <x:c r="B10" s="8" t="n">
        <x:f>'Records'!B8</x:f>
        <x:v>6</x:v>
      </x:c>
      <x:c r="C10" s="8" t="n">
        <x:f>IF(ISBLANK('Records'!C8),"",'Records'!C8)</x:f>
        <x:v>24</x:v>
      </x:c>
      <x:c r="D10" s="8" t="n">
        <x:f>IF(ISNUMBER(C10),IF($B$3=1,1,IF('Records'!D8="Routine",1,0)),0)</x:f>
        <x:v>1</x:v>
      </x:c>
      <x:c r="E10" s="8" t="n">
        <x:f>D10*B10^2</x:f>
        <x:v>36</x:v>
      </x:c>
      <x:c r="F10" s="8" t="n">
        <x:f>IF(ISNUMBER(C10),D10*B10*C10,0)</x:f>
        <x:v>144</x:v>
      </x:c>
      <x:c r="G10" s="1"/>
      <x:c r="H10" s="1" t="str">
        <x:v>Sum y</x:v>
      </x:c>
      <x:c r="I10" s="8" t="n">
        <x:f>SUMPRODUCT(C8:C15,D8:D15)</x:f>
        <x:v>208</x:v>
      </x:c>
      <x:c r="J10" s="1"/>
      <x:c r="K10" s="1"/>
    </x:row>
    <x:row r="11" ht="24" customHeight="1">
      <x:c r="A11" s="1" t="str">
        <x:f>'Records'!A9</x:f>
        <x:v>D</x:v>
      </x:c>
      <x:c r="B11" s="8" t="n">
        <x:f>'Records'!B9</x:f>
        <x:v>8</x:v>
      </x:c>
      <x:c r="C11" s="8" t="n">
        <x:f>IF(ISBLANK('Records'!C9),"",'Records'!C9)</x:f>
        <x:v>29</x:v>
      </x:c>
      <x:c r="D11" s="8" t="n">
        <x:f>IF(ISNUMBER(C11),IF($B$3=1,1,IF('Records'!D9="Routine",1,0)),0)</x:f>
        <x:v>1</x:v>
      </x:c>
      <x:c r="E11" s="8" t="n">
        <x:f>D11*B11^2</x:f>
        <x:v>64</x:v>
      </x:c>
      <x:c r="F11" s="8" t="n">
        <x:f>IF(ISNUMBER(C11),D11*B11*C11,0)</x:f>
        <x:v>232</x:v>
      </x:c>
      <x:c r="G11" s="1"/>
      <x:c r="H11" s="1" t="str">
        <x:v>Sum x²</x:v>
      </x:c>
      <x:c r="I11" s="8" t="n">
        <x:f>SUM(E8:E15)</x:f>
        <x:v>428</x:v>
      </x:c>
      <x:c r="J11" s="1"/>
      <x:c r="K11" s="1"/>
    </x:row>
    <x:row r="12" ht="24" customHeight="1">
      <x:c r="A12" s="1" t="str">
        <x:f>'Records'!A10</x:f>
        <x:v>E</x:v>
      </x:c>
      <x:c r="B12" s="8" t="n">
        <x:f>'Records'!B10</x:f>
        <x:v>10</x:v>
      </x:c>
      <x:c r="C12" s="8" t="n">
        <x:f>IF(ISBLANK('Records'!C10),"",'Records'!C10)</x:f>
        <x:v>31</x:v>
      </x:c>
      <x:c r="D12" s="8" t="n">
        <x:f>IF(ISNUMBER(C12),IF($B$3=1,1,IF('Records'!D10="Routine",1,0)),0)</x:f>
        <x:v>1</x:v>
      </x:c>
      <x:c r="E12" s="8" t="n">
        <x:f>D12*B12^2</x:f>
        <x:v>100</x:v>
      </x:c>
      <x:c r="F12" s="8" t="n">
        <x:f>IF(ISNUMBER(C12),D12*B12*C12,0)</x:f>
        <x:v>310</x:v>
      </x:c>
      <x:c r="G12" s="1"/>
      <x:c r="H12" s="1" t="str">
        <x:v>Sum xy</x:v>
      </x:c>
      <x:c r="I12" s="8" t="n">
        <x:f>SUM(F8:F15)</x:f>
        <x:v>1686</x:v>
      </x:c>
      <x:c r="J12" s="1"/>
      <x:c r="K12" s="1"/>
    </x:row>
    <x:row r="13" ht="24" customHeight="1">
      <x:c r="A13" s="1" t="str">
        <x:f>'Records'!A11</x:f>
        <x:v>F</x:v>
      </x:c>
      <x:c r="B13" s="8" t="n">
        <x:f>'Records'!B11</x:f>
        <x:v>12</x:v>
      </x:c>
      <x:c r="C13" s="8" t="n">
        <x:f>IF(ISBLANK('Records'!C11),"",'Records'!C11)</x:f>
        <x:v>39</x:v>
      </x:c>
      <x:c r="D13" s="8" t="n">
        <x:f>IF(ISNUMBER(C13),IF($B$3=1,1,IF('Records'!D11="Routine",1,0)),0)</x:f>
        <x:v>1</x:v>
      </x:c>
      <x:c r="E13" s="8" t="n">
        <x:f>D13*B13^2</x:f>
        <x:v>144</x:v>
      </x:c>
      <x:c r="F13" s="8" t="n">
        <x:f>IF(ISNUMBER(C13),D13*B13*C13,0)</x:f>
        <x:v>468</x:v>
      </x:c>
      <x:c r="G13" s="1"/>
      <x:c r="H13" s="1" t="str">
        <x:v>Sxx</x:v>
      </x:c>
      <x:c r="I13" s="9" t="n">
        <x:f>IF(I8=0,0,I11-I9^2/I8)</x:f>
        <x:v>70.85714285714283</x:v>
      </x:c>
      <x:c r="J13" s="1"/>
      <x:c r="K13" s="1"/>
    </x:row>
    <x:row r="14" ht="24" customHeight="1">
      <x:c r="A14" s="1" t="str">
        <x:f>'Records'!A12</x:f>
        <x:v>G</x:v>
      </x:c>
      <x:c r="B14" s="8" t="n">
        <x:f>'Records'!B12</x:f>
        <x:v>8</x:v>
      </x:c>
      <x:c r="C14" s="8" t="n">
        <x:f>IF(ISBLANK('Records'!C12),"",'Records'!C12)</x:f>
        <x:v>55</x:v>
      </x:c>
      <x:c r="D14" s="8" t="n">
        <x:f>IF(ISNUMBER(C14),IF($B$3=1,1,IF('Records'!D12="Routine",1,0)),0)</x:f>
        <x:v>1</x:v>
      </x:c>
      <x:c r="E14" s="8" t="n">
        <x:f>D14*B14^2</x:f>
        <x:v>64</x:v>
      </x:c>
      <x:c r="F14" s="8" t="n">
        <x:f>IF(ISNUMBER(C14),D14*B14*C14,0)</x:f>
        <x:v>440</x:v>
      </x:c>
      <x:c r="G14" s="1"/>
      <x:c r="H14" s="1" t="str">
        <x:v>Sxy</x:v>
      </x:c>
      <x:c r="I14" s="9" t="n">
        <x:f>IF(I8=0,0,I12-I9*I10/I8)</x:f>
        <x:v>200.28571428571422</x:v>
      </x:c>
      <x:c r="J14" s="1"/>
      <x:c r="K14" s="1"/>
    </x:row>
    <x:row r="15" ht="24" customHeight="1">
      <x:c r="A15" s="1" t="str">
        <x:f>'Records'!A13</x:f>
        <x:v>H</x:v>
      </x:c>
      <x:c r="B15" s="8" t="n">
        <x:f>'Records'!B13</x:f>
        <x:v>9</x:v>
      </x:c>
      <x:c r="C15" s="8" t="str">
        <x:f>IF(ISBLANK('Records'!C13),"",'Records'!C13)</x:f>
      </x:c>
      <x:c r="D15" s="8" t="n">
        <x:f>IF(ISNUMBER(C15),IF($B$3=1,1,IF('Records'!D13="Routine",1,0)),0)</x:f>
        <x:v>0</x:v>
      </x:c>
      <x:c r="E15" s="8" t="n">
        <x:f>D15*B15^2</x:f>
        <x:v>0</x:v>
      </x:c>
      <x:c r="F15" s="8" t="n">
        <x:f>IF(ISNUMBER(C15),D15*B15*C15,0)</x:f>
        <x:v>0</x:v>
      </x:c>
      <x:c r="G15" s="1"/>
      <x:c r="H15" s="1" t="str">
        <x:v>Slope / min per km</x:v>
      </x:c>
      <x:c r="I15" s="9" t="n">
        <x:f>IF(I13=0,"No varying x",I14/I13)</x:f>
        <x:v>2.8266129032258065</x:v>
      </x:c>
      <x:c r="J15" s="1"/>
      <x:c r="K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 t="str">
        <x:v>Intercept / min</x:v>
      </x:c>
      <x:c r="I16" s="9" t="n">
        <x:f>IF(I13=0,"No varying x",(I10-I15*I9)/I8)</x:f>
        <x:v>9.524193548387094</x:v>
      </x:c>
      <x:c r="J16" s="1"/>
      <x:c r="K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 t="str">
        <x:v>Both original scopes span 2–12 km.</x:v>
      </x:c>
      <x:c r="I18" s="1"/>
      <x:c r="J18" s="1"/>
      <x:c r="K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 t="str">
        <x:v>At 16 km, both fits extrapolate.</x:v>
      </x:c>
      <x:c r="I19" s="1"/>
      <x:c r="J19" s="1"/>
      <x:c r="K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 t="str">
        <x:v>H remains missing in Records.</x:v>
      </x:c>
      <x:c r="I21" s="1"/>
      <x:c r="J21" s="1"/>
      <x:c r="K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 t="str">
        <x:v>Its conditions are unknown.</x:v>
      </x:c>
      <x:c r="I22" s="1"/>
      <x:c r="J22" s="1"/>
      <x:c r="K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 t="str">
        <x:v>Compare both scopes. Excluding G</x:v>
      </x:c>
      <x:c r="I24" s="1"/>
      <x:c r="J24" s="1"/>
      <x:c r="K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 t="str">
        <x:v>narrows the question to routine</x:v>
      </x:c>
      <x:c r="I25" s="1"/>
      <x:c r="J25" s="1"/>
      <x:c r="K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 t="str">
        <x:v>conditions; it does not correct G.</x:v>
      </x:c>
      <x:c r="I26" s="1"/>
      <x:c r="J26" s="1"/>
      <x:c r="K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 t="str">
        <x:v>The chart retains all seven pairs.</x:v>
      </x:c>
      <x:c r="I28" s="1"/>
      <x:c r="J28" s="1"/>
      <x:c r="K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 t="str">
        <x:v>The high 8 km point is G.</x:v>
      </x:c>
      <x:c r="I29" s="1"/>
      <x:c r="J29" s="1"/>
      <x:c r="K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 t="str">
        <x:v>Try scopes 1 and 2 at 9 km.</x:v>
      </x:c>
      <x:c r="I31" s="1"/>
      <x:c r="J31" s="1"/>
      <x:c r="K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 t="str">
        <x:v>Then try 16 km and explain</x:v>
      </x:c>
      <x:c r="I32" s="1"/>
      <x:c r="J32" s="1"/>
      <x:c r="K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 t="str">
        <x:v>why the prediction is less secure.</x:v>
      </x:c>
      <x:c r="I33" s="1"/>
      <x:c r="J33" s="1"/>
      <x:c r="K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</x:sheetData>
  <x:dataValidations count="1">
    <x:dataValidation type="whole" operator="between" sqref="B3">
      <x:formula1>1</x:formula1>
      <x:formula2>2</x:formula2>
    </x:dataValidation>
  </x:dataValidations>
  <x:pageMargins left="0.7" right="0.7" top="0.75" bottom="0.75" header="0.3" footer="0.3"/>
  <x:drawing xmlns:r="http://schemas.openxmlformats.org/officeDocument/2006/relationships" r:id="R121ae864d212423f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23" hidden="0" customWidth="1"/>
    <x:col min="4" max="4" width="32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4" customHeight="1">
      <x:c r="A2" s="2" t="str">
        <x:v>Original constructed records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1" t="str">
        <x:v>Source: Hersi Maths original teaching example. No real deliveries.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4" customHeight="1">
      <x:c r="A5" s="7" t="str">
        <x:v>ID</x:v>
      </x:c>
      <x:c r="B5" s="7" t="str">
        <x:v>Distance / km</x:v>
      </x:c>
      <x:c r="C5" s="7" t="str">
        <x:v>Observed duration / min</x:v>
      </x:c>
      <x:c r="D5" s="7" t="str">
        <x:v>Recorded conditions</x:v>
      </x:c>
      <x:c r="E5" s="1"/>
      <x:c r="F5" s="1"/>
      <x:c r="G5" s="1"/>
      <x:c r="H5" s="1"/>
      <x:c r="I5" s="1"/>
      <x:c r="J5" s="1"/>
      <x:c r="K5" s="1"/>
    </x:row>
    <x:row r="6" ht="24" customHeight="1">
      <x:c r="A6" s="1" t="str">
        <x:v>A</x:v>
      </x:c>
      <x:c r="B6" s="8" t="n">
        <x:v>2</x:v>
      </x:c>
      <x:c r="C6" s="8" t="n">
        <x:v>14</x:v>
      </x:c>
      <x:c r="D6" s="1" t="str">
        <x:v>Routine</x:v>
      </x:c>
      <x:c r="E6" s="1"/>
      <x:c r="F6" s="1"/>
      <x:c r="G6" s="1"/>
      <x:c r="H6" s="1"/>
      <x:c r="I6" s="1"/>
      <x:c r="J6" s="1"/>
      <x:c r="K6" s="1"/>
    </x:row>
    <x:row r="7" ht="24" customHeight="1">
      <x:c r="A7" s="1" t="str">
        <x:v>B</x:v>
      </x:c>
      <x:c r="B7" s="8" t="n">
        <x:v>4</x:v>
      </x:c>
      <x:c r="C7" s="8" t="n">
        <x:v>16</x:v>
      </x:c>
      <x:c r="D7" s="1" t="str">
        <x:v>Routine</x:v>
      </x:c>
      <x:c r="E7" s="1"/>
      <x:c r="F7" s="1"/>
      <x:c r="G7" s="1"/>
      <x:c r="H7" s="1"/>
      <x:c r="I7" s="1"/>
      <x:c r="J7" s="1"/>
      <x:c r="K7" s="1"/>
    </x:row>
    <x:row r="8" ht="24" customHeight="1">
      <x:c r="A8" s="1" t="str">
        <x:v>C</x:v>
      </x:c>
      <x:c r="B8" s="8" t="n">
        <x:v>6</x:v>
      </x:c>
      <x:c r="C8" s="8" t="n">
        <x:v>24</x:v>
      </x:c>
      <x:c r="D8" s="1" t="str">
        <x:v>Routine</x:v>
      </x:c>
      <x:c r="E8" s="1"/>
      <x:c r="F8" s="1"/>
      <x:c r="G8" s="1"/>
      <x:c r="H8" s="1"/>
      <x:c r="I8" s="1"/>
      <x:c r="J8" s="1"/>
      <x:c r="K8" s="1"/>
    </x:row>
    <x:row r="9" ht="24" customHeight="1">
      <x:c r="A9" s="1" t="str">
        <x:v>D</x:v>
      </x:c>
      <x:c r="B9" s="8" t="n">
        <x:v>8</x:v>
      </x:c>
      <x:c r="C9" s="8" t="n">
        <x:v>29</x:v>
      </x:c>
      <x:c r="D9" s="1" t="str">
        <x:v>Routine</x:v>
      </x:c>
      <x:c r="E9" s="1"/>
      <x:c r="F9" s="1"/>
      <x:c r="G9" s="1"/>
      <x:c r="H9" s="1"/>
      <x:c r="I9" s="1"/>
      <x:c r="J9" s="1"/>
      <x:c r="K9" s="1"/>
    </x:row>
    <x:row r="10" ht="24" customHeight="1">
      <x:c r="A10" s="1" t="str">
        <x:v>E</x:v>
      </x:c>
      <x:c r="B10" s="8" t="n">
        <x:v>10</x:v>
      </x:c>
      <x:c r="C10" s="8" t="n">
        <x:v>31</x:v>
      </x:c>
      <x:c r="D10" s="1" t="str">
        <x:v>Routine</x:v>
      </x:c>
      <x:c r="E10" s="1"/>
      <x:c r="F10" s="1"/>
      <x:c r="G10" s="1"/>
      <x:c r="H10" s="1"/>
      <x:c r="I10" s="1"/>
      <x:c r="J10" s="1"/>
      <x:c r="K10" s="1"/>
    </x:row>
    <x:row r="11" ht="24" customHeight="1">
      <x:c r="A11" s="1" t="str">
        <x:v>F</x:v>
      </x:c>
      <x:c r="B11" s="8" t="n">
        <x:v>12</x:v>
      </x:c>
      <x:c r="C11" s="8" t="n">
        <x:v>39</x:v>
      </x:c>
      <x:c r="D11" s="1" t="str">
        <x:v>Routine</x:v>
      </x:c>
      <x:c r="E11" s="1"/>
      <x:c r="F11" s="1"/>
      <x:c r="G11" s="1"/>
      <x:c r="H11" s="1"/>
      <x:c r="I11" s="1"/>
      <x:c r="J11" s="1"/>
      <x:c r="K11" s="1"/>
    </x:row>
    <x:row r="12" ht="24" customHeight="1">
      <x:c r="A12" s="1" t="str">
        <x:v>G</x:v>
      </x:c>
      <x:c r="B12" s="8" t="n">
        <x:v>8</x:v>
      </x:c>
      <x:c r="C12" s="8" t="n">
        <x:v>55</x:v>
      </x:c>
      <x:c r="D12" s="1" t="str">
        <x:v>Road closure</x:v>
      </x:c>
      <x:c r="E12" s="1"/>
      <x:c r="F12" s="1"/>
      <x:c r="G12" s="1"/>
      <x:c r="H12" s="1"/>
      <x:c r="I12" s="1"/>
      <x:c r="J12" s="1"/>
      <x:c r="K12" s="1"/>
    </x:row>
    <x:row r="13" ht="24" customHeight="1">
      <x:c r="A13" s="1" t="str">
        <x:v>H</x:v>
      </x:c>
      <x:c r="B13" s="8" t="n">
        <x:v>9</x:v>
      </x:c>
      <x:c r="C13" s="8"/>
      <x:c r="D13" s="1" t="str">
        <x:v>Not recorded</x:v>
      </x:c>
      <x:c r="E13" s="1"/>
      <x:c r="F13" s="1"/>
      <x:c r="G13" s="1"/>
      <x:c r="H13" s="1"/>
      <x:c r="I13" s="1"/>
      <x:c r="J13" s="1"/>
      <x:c r="K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</x:row>
    <x:row r="15" ht="24" customHeight="1">
      <x:c r="A15" s="1" t="str">
        <x:v>H has a missing response. Blank does not mean zero.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</x:row>
    <x:row r="16" ht="24" customHeight="1">
      <x:c r="A16" s="1" t="str">
        <x:v>D and G are different deliveries sharing the same distance.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</x:row>
    <x:row r="17" ht="24" customHeight="1">
      <x:c r="A17" s="1" t="str">
        <x:v>Keep rows paired when sorting. Retain G in the raw records.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</x:row>
    <x:row r="19" ht="24" customHeight="1">
      <x:c r="A19" s="1" t="str">
        <x:v>To explore new data, edit a copy and document the changes.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</x:sheetData>
  <x:pageMargins left="0.7" right="0.7" top="0.75" bottom="0.75" header="0.3" footer="0.3"/>
</x:worksheet>
</file>